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104" documentId="8_{D83BA45F-7B36-284E-AFE8-6FAA5053E60B}" xr6:coauthVersionLast="47" xr6:coauthVersionMax="47" xr10:uidLastSave="{DF2007F5-53F9-F84D-822B-D6BED5D83BED}"/>
  <bookViews>
    <workbookView xWindow="29360" yWindow="940" windowWidth="35200" windowHeight="18880" xr2:uid="{0E87A1CF-EDEA-41FA-8463-98AC4F1280F0}"/>
  </bookViews>
  <sheets>
    <sheet name="Order Recipients" sheetId="1" r:id="rId1"/>
    <sheet name="Package Details" sheetId="3" r:id="rId2"/>
    <sheet name="Sheet1" sheetId="2" state="hidden" r:id="rId3"/>
  </sheets>
  <definedNames>
    <definedName name="_xlnm._FilterDatabase" localSheetId="2" hidden="1">Sheet1!$B$1:$B$52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" l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D23" i="1"/>
  <c r="D22" i="1"/>
  <c r="C23" i="1"/>
  <c r="C22" i="1"/>
  <c r="D70" i="1" l="1"/>
</calcChain>
</file>

<file path=xl/sharedStrings.xml><?xml version="1.0" encoding="utf-8"?>
<sst xmlns="http://schemas.openxmlformats.org/spreadsheetml/2006/main" count="109" uniqueCount="86">
  <si>
    <t>Example</t>
  </si>
  <si>
    <t>Alpha Sigma Tau</t>
  </si>
  <si>
    <t>Sigma Delta Tau</t>
  </si>
  <si>
    <t>New Orleans Saints</t>
  </si>
  <si>
    <t>Baltimore Ravens</t>
  </si>
  <si>
    <t>Tennessee Titans</t>
  </si>
  <si>
    <t>Gamma Phi Beta</t>
  </si>
  <si>
    <t>Carolina Panthers</t>
  </si>
  <si>
    <t>Sigma Chi</t>
  </si>
  <si>
    <t>Alpha Phi</t>
  </si>
  <si>
    <t>Pittsburgh Penguins</t>
  </si>
  <si>
    <t>App State</t>
  </si>
  <si>
    <t>Cleveland Browns</t>
  </si>
  <si>
    <t>Miami Dolphins</t>
  </si>
  <si>
    <t>Alpha Tau Omega</t>
  </si>
  <si>
    <t>Sigma Sigma Sigma</t>
  </si>
  <si>
    <t>KA Order</t>
  </si>
  <si>
    <t>Kappa Alpha Theta</t>
  </si>
  <si>
    <t>Kappa Sigma</t>
  </si>
  <si>
    <t>Pi Kappa Alpha</t>
  </si>
  <si>
    <t>Delta Gamma</t>
  </si>
  <si>
    <t>Delta Zeta</t>
  </si>
  <si>
    <t>Alpha Delta Pi</t>
  </si>
  <si>
    <t>Theta Chi</t>
  </si>
  <si>
    <t>Sigma Kappa</t>
  </si>
  <si>
    <t>Alpha Sigma Phi</t>
  </si>
  <si>
    <t>Alpha Kappa Lambda</t>
  </si>
  <si>
    <t>Tulsa University</t>
  </si>
  <si>
    <t>Sigma Phi Epsilon</t>
  </si>
  <si>
    <t>Alpha Chi Omega</t>
  </si>
  <si>
    <t>Sigma Pi</t>
  </si>
  <si>
    <t>Sigma Alpha Epsilon</t>
  </si>
  <si>
    <t>Alpha Sigma Alpha</t>
  </si>
  <si>
    <t>Theta Phi Alpha</t>
  </si>
  <si>
    <t>Delta Tau Delta</t>
  </si>
  <si>
    <t>Pi Kappa Phi</t>
  </si>
  <si>
    <t>Linqto</t>
  </si>
  <si>
    <t>Barry Manilow</t>
  </si>
  <si>
    <t>Alpha Omicron Pi</t>
  </si>
  <si>
    <t>Mensa</t>
  </si>
  <si>
    <t>Green Bay Packers</t>
  </si>
  <si>
    <t>Pittsburgh Steelers</t>
  </si>
  <si>
    <t>Indiana Pacers</t>
  </si>
  <si>
    <t>Jersey Devils</t>
  </si>
  <si>
    <t>Jacksonville Jaguars</t>
  </si>
  <si>
    <t>Cincinnati Bengals</t>
  </si>
  <si>
    <t>Yellowstone</t>
  </si>
  <si>
    <t>The Citadel</t>
  </si>
  <si>
    <t>Phi Mu</t>
  </si>
  <si>
    <t>Kappa Kappa Gamma</t>
  </si>
  <si>
    <t>brand</t>
  </si>
  <si>
    <t>ORGANIZATION</t>
  </si>
  <si>
    <t>PACKAGE</t>
  </si>
  <si>
    <t>FIRST NAME</t>
  </si>
  <si>
    <t>LAST NAME</t>
  </si>
  <si>
    <t>ADDRESS</t>
  </si>
  <si>
    <t>CITY</t>
  </si>
  <si>
    <t>STATE</t>
  </si>
  <si>
    <t>ZIP</t>
  </si>
  <si>
    <t>Lamar University</t>
  </si>
  <si>
    <t>RETAIL</t>
  </si>
  <si>
    <t>HOLIDAY PRICE</t>
  </si>
  <si>
    <t>Red Wine Lover</t>
  </si>
  <si>
    <t>White Wine Lover</t>
  </si>
  <si>
    <t>Sparkling Lover</t>
  </si>
  <si>
    <t>Swing &amp; Sip</t>
  </si>
  <si>
    <t>Wine Enthusiast</t>
  </si>
  <si>
    <t>Wine &amp; Spa</t>
  </si>
  <si>
    <t>A Sparkling Toast</t>
  </si>
  <si>
    <t>Super Host</t>
  </si>
  <si>
    <t>Sparkling Celebration</t>
  </si>
  <si>
    <t>Iota Phi Theta</t>
  </si>
  <si>
    <t>Alpha Epsilon Phi</t>
  </si>
  <si>
    <t>Happy Holidays!</t>
  </si>
  <si>
    <t>Fairwinds Estate Winery</t>
  </si>
  <si>
    <t>HOLIDAY GIFTING ORDER FORM</t>
  </si>
  <si>
    <t>FROM (30 Character Max)</t>
  </si>
  <si>
    <t>TO (30 Character Max)</t>
  </si>
  <si>
    <t>CUSTOM GREETING (20 Character Max)</t>
  </si>
  <si>
    <t>Holiday Special</t>
  </si>
  <si>
    <t>PHONE NUMBER</t>
  </si>
  <si>
    <t>Please provide us with your contact information.</t>
  </si>
  <si>
    <t>Phone Number:</t>
  </si>
  <si>
    <t>Full Name:</t>
  </si>
  <si>
    <t>Email Address:</t>
  </si>
  <si>
    <t>**PLEASE SEND YOUR ORDER OR SPECIAL REQUESTS TO GIFTS@PROWLINGVINEYARDS.COM. OUR TEAM MEMBER WILL SEND AN INVOICE TO COMPLETE YOUR ORDER VIA SECURE PAYMENT. FOR QUESTIONS, EMAIL OR CALL US AT 707-341-0040.**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</si>
</sst>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317500</xdr:colOff>
      <xdr:row>1</xdr:row>
      <xdr:rowOff>76200</xdr:rowOff>
    </xdr:from>
    <xdr:to>
      <xdr:col>13</xdr:col>
      <xdr:colOff>2133600</xdr:colOff>
      <xdr:row>13</xdr:row>
      <xdr:rowOff>121299</xdr:rowOff>
    </xdr:to>
    <xdr:grpSp>
      <xdr:nvGrpSpPr>
        <xdr:cNvPr id="58" name="Group 57">
          <a:extLst>
            <a:ext uri="{FF2B5EF4-FFF2-40B4-BE49-F238E27FC236}">
              <a16:creationId xmlns:a16="http://schemas.microsoft.com/office/drawing/2014/main" id="{1799F2E6-1CB2-BE00-8564-DAD55E70E5E9}"/>
            </a:ext>
          </a:extLst>
        </xdr:cNvPr>
        <xdr:cNvGrpSpPr/>
      </xdr:nvGrpSpPr>
      <xdr:grpSpPr>
        <a:xfrm>
          <a:off x="317500" y="254000"/>
          <a:ext cx="20726400" cy="2292999"/>
          <a:chOff x="317500" y="228600"/>
          <a:chExt cx="20726400" cy="2292999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63138CF9-E717-A444-A08C-C2FFBB63B622}"/>
              </a:ext>
            </a:extLst>
          </xdr:cNvPr>
          <xdr:cNvGrpSpPr/>
        </xdr:nvGrpSpPr>
        <xdr:grpSpPr>
          <a:xfrm>
            <a:off x="317500" y="228600"/>
            <a:ext cx="1549400" cy="1978775"/>
            <a:chOff x="698500" y="469900"/>
            <a:chExt cx="1549400" cy="1978775"/>
          </a:xfrm>
        </xdr:grpSpPr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5B873B03-32B3-CDD5-A66E-1645CCA6F0D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98500" y="1577137"/>
              <a:ext cx="1549400" cy="871538"/>
            </a:xfrm>
            <a:prstGeom prst="rect">
              <a:avLst/>
            </a:prstGeom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D78D2BC6-587D-3397-DB08-B17FDF3BFB3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12800" y="469900"/>
              <a:ext cx="1282700" cy="1282700"/>
            </a:xfrm>
            <a:prstGeom prst="rect">
              <a:avLst/>
            </a:prstGeom>
          </xdr:spPr>
        </xdr:pic>
      </xdr:grpSp>
      <xdr:grpSp>
        <xdr:nvGrpSpPr>
          <xdr:cNvPr id="57" name="Group 56">
            <a:extLst>
              <a:ext uri="{FF2B5EF4-FFF2-40B4-BE49-F238E27FC236}">
                <a16:creationId xmlns:a16="http://schemas.microsoft.com/office/drawing/2014/main" id="{AA7BCDD2-86E1-7985-53E0-BEDDA43C9246}"/>
              </a:ext>
            </a:extLst>
          </xdr:cNvPr>
          <xdr:cNvGrpSpPr/>
        </xdr:nvGrpSpPr>
        <xdr:grpSpPr>
          <a:xfrm>
            <a:off x="2451100" y="2184400"/>
            <a:ext cx="18265970" cy="337199"/>
            <a:chOff x="2451100" y="2184400"/>
            <a:chExt cx="18265970" cy="337199"/>
          </a:xfrm>
        </xdr:grpSpPr>
        <xdr:sp macro="" textlink="">
          <xdr:nvSpPr>
            <xdr:cNvPr id="28" name="TextBox 27">
              <a:extLst>
                <a:ext uri="{FF2B5EF4-FFF2-40B4-BE49-F238E27FC236}">
                  <a16:creationId xmlns:a16="http://schemas.microsoft.com/office/drawing/2014/main" id="{5E43020C-A15B-6B44-AF70-5EFDA5930CB7}"/>
                </a:ext>
              </a:extLst>
            </xdr:cNvPr>
            <xdr:cNvSpPr txBox="1"/>
          </xdr:nvSpPr>
          <xdr:spPr>
            <a:xfrm>
              <a:off x="4440259" y="2196975"/>
              <a:ext cx="1381544" cy="309876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>
                  <a:solidFill>
                    <a:srgbClr val="FF0000"/>
                  </a:solidFill>
                </a:rPr>
                <a:t>RED WINE LOVER</a:t>
              </a:r>
            </a:p>
          </xdr:txBody>
        </xdr:sp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E2B170E8-98CF-14AB-5894-86859AE00C30}"/>
                </a:ext>
              </a:extLst>
            </xdr:cNvPr>
            <xdr:cNvSpPr txBox="1"/>
          </xdr:nvSpPr>
          <xdr:spPr>
            <a:xfrm>
              <a:off x="6239786" y="2207627"/>
              <a:ext cx="1539224" cy="31397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>
                  <a:solidFill>
                    <a:srgbClr val="FF0000"/>
                  </a:solidFill>
                </a:rPr>
                <a:t>WHITE WINE LOVER</a:t>
              </a:r>
            </a:p>
          </xdr:txBody>
        </xdr:sp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B5935B1E-664A-E574-76C7-8C1345E63E17}"/>
                </a:ext>
              </a:extLst>
            </xdr:cNvPr>
            <xdr:cNvSpPr txBox="1"/>
          </xdr:nvSpPr>
          <xdr:spPr>
            <a:xfrm>
              <a:off x="8112108" y="2207627"/>
              <a:ext cx="1540650" cy="31397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>
                  <a:solidFill>
                    <a:srgbClr val="FF0000"/>
                  </a:solidFill>
                </a:rPr>
                <a:t>SPARKLING</a:t>
              </a:r>
              <a:r>
                <a:rPr lang="en-US" sz="1000" b="1" baseline="0">
                  <a:solidFill>
                    <a:srgbClr val="FF0000"/>
                  </a:solidFill>
                </a:rPr>
                <a:t> </a:t>
              </a:r>
              <a:r>
                <a:rPr lang="en-US" sz="1000" b="1">
                  <a:solidFill>
                    <a:srgbClr val="FF0000"/>
                  </a:solidFill>
                </a:rPr>
                <a:t>LOVER</a:t>
              </a:r>
            </a:p>
          </xdr:txBody>
        </xdr:sp>
        <xdr:sp macro="" textlink="">
          <xdr:nvSpPr>
            <xdr:cNvPr id="31" name="TextBox 30">
              <a:extLst>
                <a:ext uri="{FF2B5EF4-FFF2-40B4-BE49-F238E27FC236}">
                  <a16:creationId xmlns:a16="http://schemas.microsoft.com/office/drawing/2014/main" id="{5E785855-86D7-E8A4-61A9-88B9EF03E42B}"/>
                </a:ext>
              </a:extLst>
            </xdr:cNvPr>
            <xdr:cNvSpPr txBox="1"/>
          </xdr:nvSpPr>
          <xdr:spPr>
            <a:xfrm>
              <a:off x="10165621" y="2207627"/>
              <a:ext cx="1217234" cy="31397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>
                  <a:solidFill>
                    <a:srgbClr val="FF0000"/>
                  </a:solidFill>
                </a:rPr>
                <a:t>SWING</a:t>
              </a:r>
              <a:r>
                <a:rPr lang="en-US" sz="1000" b="1" baseline="0">
                  <a:solidFill>
                    <a:srgbClr val="FF0000"/>
                  </a:solidFill>
                </a:rPr>
                <a:t> &amp; SIP</a:t>
              </a:r>
              <a:endParaRPr lang="en-US" sz="10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535357AC-15A3-F8FF-A5CC-A077889620D9}"/>
                </a:ext>
              </a:extLst>
            </xdr:cNvPr>
            <xdr:cNvSpPr txBox="1"/>
          </xdr:nvSpPr>
          <xdr:spPr>
            <a:xfrm>
              <a:off x="11829856" y="2194927"/>
              <a:ext cx="1565251" cy="31397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>
                  <a:solidFill>
                    <a:srgbClr val="FF0000"/>
                  </a:solidFill>
                </a:rPr>
                <a:t>WINE ENTHUSIAST</a:t>
              </a:r>
            </a:p>
          </xdr:txBody>
        </xdr:sp>
        <xdr:sp macro="" textlink="">
          <xdr:nvSpPr>
            <xdr:cNvPr id="33" name="TextBox 32">
              <a:extLst>
                <a:ext uri="{FF2B5EF4-FFF2-40B4-BE49-F238E27FC236}">
                  <a16:creationId xmlns:a16="http://schemas.microsoft.com/office/drawing/2014/main" id="{5C171323-86D9-FC07-A931-DF87E29F9BE1}"/>
                </a:ext>
              </a:extLst>
            </xdr:cNvPr>
            <xdr:cNvSpPr txBox="1"/>
          </xdr:nvSpPr>
          <xdr:spPr>
            <a:xfrm>
              <a:off x="13910740" y="2194927"/>
              <a:ext cx="868861" cy="31397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>
                  <a:solidFill>
                    <a:srgbClr val="FF0000"/>
                  </a:solidFill>
                </a:rPr>
                <a:t>WINE &amp;</a:t>
              </a:r>
              <a:r>
                <a:rPr lang="en-US" sz="1000" b="1" baseline="0">
                  <a:solidFill>
                    <a:srgbClr val="FF0000"/>
                  </a:solidFill>
                </a:rPr>
                <a:t> SPA</a:t>
              </a:r>
              <a:endParaRPr lang="en-US" sz="10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36" name="TextBox 35">
              <a:extLst>
                <a:ext uri="{FF2B5EF4-FFF2-40B4-BE49-F238E27FC236}">
                  <a16:creationId xmlns:a16="http://schemas.microsoft.com/office/drawing/2014/main" id="{DC29D226-5273-B3FD-8CCD-FED3C9E945AA}"/>
                </a:ext>
              </a:extLst>
            </xdr:cNvPr>
            <xdr:cNvSpPr txBox="1"/>
          </xdr:nvSpPr>
          <xdr:spPr>
            <a:xfrm>
              <a:off x="15558349" y="2194927"/>
              <a:ext cx="1776434" cy="31397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>
                  <a:solidFill>
                    <a:srgbClr val="FF0000"/>
                  </a:solidFill>
                </a:rPr>
                <a:t>A</a:t>
              </a:r>
              <a:r>
                <a:rPr lang="en-US" sz="1000" b="1" baseline="0">
                  <a:solidFill>
                    <a:srgbClr val="FF0000"/>
                  </a:solidFill>
                </a:rPr>
                <a:t> SPARKLING TOAST</a:t>
              </a:r>
              <a:endParaRPr lang="en-US" sz="10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B8F23E3B-3C6E-B6C2-ACEA-19980B4FF007}"/>
                </a:ext>
              </a:extLst>
            </xdr:cNvPr>
            <xdr:cNvSpPr txBox="1"/>
          </xdr:nvSpPr>
          <xdr:spPr>
            <a:xfrm>
              <a:off x="17435235" y="2194927"/>
              <a:ext cx="2311443" cy="31397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 baseline="0">
                  <a:solidFill>
                    <a:srgbClr val="FF0000"/>
                  </a:solidFill>
                </a:rPr>
                <a:t>SPARKLING CELEBRATION</a:t>
              </a:r>
              <a:endParaRPr lang="en-US" sz="10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A747C525-1256-3B64-6491-862EA13D9809}"/>
                </a:ext>
              </a:extLst>
            </xdr:cNvPr>
            <xdr:cNvSpPr txBox="1"/>
          </xdr:nvSpPr>
          <xdr:spPr>
            <a:xfrm>
              <a:off x="19613329" y="2191996"/>
              <a:ext cx="1103741" cy="313972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>
                  <a:solidFill>
                    <a:srgbClr val="FF0000"/>
                  </a:solidFill>
                </a:rPr>
                <a:t>SUPER</a:t>
              </a:r>
              <a:r>
                <a:rPr lang="en-US" sz="1000" b="1" baseline="0">
                  <a:solidFill>
                    <a:srgbClr val="FF0000"/>
                  </a:solidFill>
                </a:rPr>
                <a:t> HOST</a:t>
              </a:r>
              <a:endParaRPr lang="en-US" sz="1000" b="1">
                <a:solidFill>
                  <a:srgbClr val="FF0000"/>
                </a:solidFill>
              </a:endParaRPr>
            </a:p>
          </xdr:txBody>
        </xdr:sp>
        <xdr:sp macro="" textlink="">
          <xdr:nvSpPr>
            <xdr:cNvPr id="44" name="TextBox 43">
              <a:extLst>
                <a:ext uri="{FF2B5EF4-FFF2-40B4-BE49-F238E27FC236}">
                  <a16:creationId xmlns:a16="http://schemas.microsoft.com/office/drawing/2014/main" id="{3CB1F438-E3EE-B04A-9F69-1D0906635F4A}"/>
                </a:ext>
              </a:extLst>
            </xdr:cNvPr>
            <xdr:cNvSpPr txBox="1"/>
          </xdr:nvSpPr>
          <xdr:spPr>
            <a:xfrm>
              <a:off x="2451100" y="2184400"/>
              <a:ext cx="1381544" cy="309876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000" b="1">
                  <a:solidFill>
                    <a:srgbClr val="FF0000"/>
                  </a:solidFill>
                </a:rPr>
                <a:t>HOLIDAY</a:t>
              </a:r>
              <a:r>
                <a:rPr lang="en-US" sz="1000" b="1" baseline="0">
                  <a:solidFill>
                    <a:srgbClr val="FF0000"/>
                  </a:solidFill>
                </a:rPr>
                <a:t> SPECIAL</a:t>
              </a:r>
              <a:endParaRPr lang="en-US" sz="1000" b="1">
                <a:solidFill>
                  <a:srgbClr val="FF0000"/>
                </a:solidFill>
              </a:endParaRPr>
            </a:p>
          </xdr:txBody>
        </xdr:sp>
      </xdr:grpSp>
      <xdr:grpSp>
        <xdr:nvGrpSpPr>
          <xdr:cNvPr id="56" name="Group 55">
            <a:extLst>
              <a:ext uri="{FF2B5EF4-FFF2-40B4-BE49-F238E27FC236}">
                <a16:creationId xmlns:a16="http://schemas.microsoft.com/office/drawing/2014/main" id="{78031CE7-D00B-56A2-D6C7-04367D92B002}"/>
              </a:ext>
            </a:extLst>
          </xdr:cNvPr>
          <xdr:cNvGrpSpPr/>
        </xdr:nvGrpSpPr>
        <xdr:grpSpPr>
          <a:xfrm>
            <a:off x="2205122" y="609600"/>
            <a:ext cx="18838778" cy="1524001"/>
            <a:chOff x="1824122" y="609600"/>
            <a:chExt cx="18838778" cy="1524001"/>
          </a:xfrm>
        </xdr:grpSpPr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53FF530B-DCF6-BD1B-AF50-B36239467DB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4787292" y="612114"/>
              <a:ext cx="2036949" cy="1496130"/>
            </a:xfrm>
            <a:prstGeom prst="rect">
              <a:avLst/>
            </a:prstGeom>
          </xdr:spPr>
        </xdr:pic>
        <xdr:pic>
          <xdr:nvPicPr>
            <xdr:cNvPr id="21" name="Picture 20">
              <a:extLst>
                <a:ext uri="{FF2B5EF4-FFF2-40B4-BE49-F238E27FC236}">
                  <a16:creationId xmlns:a16="http://schemas.microsoft.com/office/drawing/2014/main" id="{A4F2F983-F82C-F860-04DD-122740B70C4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6845162" y="609600"/>
              <a:ext cx="1882971" cy="1502554"/>
            </a:xfrm>
            <a:prstGeom prst="rect">
              <a:avLst/>
            </a:prstGeom>
          </xdr:spPr>
        </xdr:pic>
        <xdr:pic>
          <xdr:nvPicPr>
            <xdr:cNvPr id="23" name="Picture 22">
              <a:extLst>
                <a:ext uri="{FF2B5EF4-FFF2-40B4-BE49-F238E27FC236}">
                  <a16:creationId xmlns:a16="http://schemas.microsoft.com/office/drawing/2014/main" id="{53EB5F68-8639-9346-A4D1-51A180942A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7403114" y="651419"/>
              <a:ext cx="1857442" cy="1482182"/>
            </a:xfrm>
            <a:prstGeom prst="rect">
              <a:avLst/>
            </a:prstGeom>
          </xdr:spPr>
        </xdr:pic>
        <xdr:pic>
          <xdr:nvPicPr>
            <xdr:cNvPr id="24" name="Picture 23">
              <a:extLst>
                <a:ext uri="{FF2B5EF4-FFF2-40B4-BE49-F238E27FC236}">
                  <a16:creationId xmlns:a16="http://schemas.microsoft.com/office/drawing/2014/main" id="{94BA8D1A-A927-C7B7-21F5-A95CDDBEB3C2}"/>
                </a:ext>
                <a:ext uri="{147F2762-F138-4A5C-976F-8EAC2B608ADB}">
                  <a16:predDERef xmlns:a16="http://schemas.microsoft.com/office/drawing/2014/main" pred="{D71B4FE8-5555-A423-F6FD-AFE606D2023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8747158" y="613525"/>
              <a:ext cx="1915742" cy="1498600"/>
            </a:xfrm>
            <a:prstGeom prst="rect">
              <a:avLst/>
            </a:prstGeom>
          </xdr:spPr>
        </xdr:pic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084B2AE0-81FA-11CE-56DC-458076D82CE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5535480" y="652829"/>
              <a:ext cx="1855675" cy="148077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8D5852CC-0A3E-B5C4-71A6-407F08AE310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13069387" y="626224"/>
              <a:ext cx="1705752" cy="1476375"/>
            </a:xfrm>
            <a:prstGeom prst="rect">
              <a:avLst/>
            </a:prstGeom>
          </xdr:spPr>
        </xdr:pic>
        <xdr:pic>
          <xdr:nvPicPr>
            <xdr:cNvPr id="41" name="Picture 40">
              <a:extLst>
                <a:ext uri="{FF2B5EF4-FFF2-40B4-BE49-F238E27FC236}">
                  <a16:creationId xmlns:a16="http://schemas.microsoft.com/office/drawing/2014/main" id="{B2C73A5F-D94E-2417-D77C-49246AD38418}"/>
                </a:ext>
                <a:ext uri="{147F2762-F138-4A5C-976F-8EAC2B608ADB}">
                  <a16:predDERef xmlns:a16="http://schemas.microsoft.com/office/drawing/2014/main" pred="{8404FFF8-46E0-B79B-53D8-963AEDE6746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1057490" y="634666"/>
              <a:ext cx="1998110" cy="1483103"/>
            </a:xfrm>
            <a:prstGeom prst="rect">
              <a:avLst/>
            </a:prstGeom>
          </xdr:spPr>
        </xdr:pic>
        <xdr:pic>
          <xdr:nvPicPr>
            <xdr:cNvPr id="43" name="Picture 42">
              <a:extLst>
                <a:ext uri="{FF2B5EF4-FFF2-40B4-BE49-F238E27FC236}">
                  <a16:creationId xmlns:a16="http://schemas.microsoft.com/office/drawing/2014/main" id="{9FF1C216-0DDF-27E2-BA26-2BE5F7319D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824122" y="647699"/>
              <a:ext cx="1767974" cy="1460501"/>
            </a:xfrm>
            <a:prstGeom prst="rect">
              <a:avLst/>
            </a:prstGeom>
          </xdr:spPr>
        </xdr:pic>
        <xdr:pic>
          <xdr:nvPicPr>
            <xdr:cNvPr id="54" name="Picture 53">
              <a:extLst>
                <a:ext uri="{FF2B5EF4-FFF2-40B4-BE49-F238E27FC236}">
                  <a16:creationId xmlns:a16="http://schemas.microsoft.com/office/drawing/2014/main" id="{79626DB2-F768-7D1E-C897-254BE61B466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71000" y="647700"/>
              <a:ext cx="1778000" cy="1481667"/>
            </a:xfrm>
            <a:prstGeom prst="rect">
              <a:avLst/>
            </a:prstGeom>
          </xdr:spPr>
        </xdr:pic>
        <xdr:pic>
          <xdr:nvPicPr>
            <xdr:cNvPr id="55" name="Picture 54">
              <a:extLst>
                <a:ext uri="{FF2B5EF4-FFF2-40B4-BE49-F238E27FC236}">
                  <a16:creationId xmlns:a16="http://schemas.microsoft.com/office/drawing/2014/main" id="{D91FE64E-8B5C-B049-98AB-5846694878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/>
          </xdr:blipFill>
          <xdr:spPr>
            <a:xfrm>
              <a:off x="3603149" y="647701"/>
              <a:ext cx="1915538" cy="1473200"/>
            </a:xfrm>
            <a:prstGeom prst="rect">
              <a:avLst/>
            </a:prstGeom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8</xdr:col>
      <xdr:colOff>838200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F1575B-9980-9960-05E6-954CB5016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7772400" cy="10058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26"/>
    <tableColumn id="2" xr3:uid="{B7B34002-CEE3-473B-AD1D-34A579EDC0E3}" name="PACKAGE" dataDxfId="25" totalsRowDxfId="24"/>
    <tableColumn id="13" xr3:uid="{181BCD12-8966-446E-BF1A-EF1F60600039}" name="RETAIL" dataDxfId="23" totalsRowDxfId="22">
      <calculatedColumnFormula>IFERROR(VLOOKUP(Table2[[#This Row],[PACKAGE]],Sheet1!$G$2:$I$11,2,0),"-")</calculatedColumnFormula>
    </tableColumn>
    <tableColumn id="12" xr3:uid="{5EF64C16-6670-4F5A-9F82-07FE0F165530}" name="HOLIDAY PRICE" totalsRowFunction="sum" dataDxfId="21" totalsRowDxfId="20">
      <calculatedColumnFormula>IFERROR(VLOOKUP(Table2[[#This Row],[PACKAGE]],Sheet1!$G$2:$I$11,3,0),"-")</calculatedColumnFormula>
    </tableColumn>
    <tableColumn id="3" xr3:uid="{E215CB01-F562-4150-9834-606D54DE2EAC}" name="FIRST NAME" dataDxfId="19" totalsRowDxfId="18"/>
    <tableColumn id="4" xr3:uid="{566500F6-7CEC-466C-A95A-F454B327A5D8}" name="LAST NAME" dataDxfId="17" totalsRowDxfId="16"/>
    <tableColumn id="14" xr3:uid="{E7CD421A-2B3B-40E5-B2C3-4D530919EE57}" name="PHONE NUMBER" dataDxfId="15" totalsRowDxfId="14"/>
    <tableColumn id="5" xr3:uid="{B464223A-3A5D-40CA-9F95-12F9DBECA05F}" name="ADDRESS" dataDxfId="13" totalsRowDxfId="12"/>
    <tableColumn id="6" xr3:uid="{D3022E05-2DEB-46A8-9049-666B6D4AA106}" name="CITY" dataDxfId="11" totalsRowDxfId="10"/>
    <tableColumn id="7" xr3:uid="{713DDE6E-6392-42F8-91A3-2EFEA11C5E3D}" name="STATE" dataDxfId="9" totalsRowDxfId="8"/>
    <tableColumn id="8" xr3:uid="{797E5565-8E70-44C2-8616-37C236E414A5}" name="ZIP" dataDxfId="7" totalsRowDxfId="6"/>
    <tableColumn id="11" xr3:uid="{F3E78374-DBB6-4325-8D74-4434F01928DF}" name="CUSTOM GREETING (20 Character Max)" dataDxfId="5" totalsRowDxfId="4"/>
    <tableColumn id="10" xr3:uid="{1173645A-3129-464E-B370-D1169BBA6D10}" name="FROM (30 Character Max)" dataDxfId="3" totalsRowDxfId="2"/>
    <tableColumn id="9" xr3:uid="{511C13AC-4133-4F55-B8E5-B536BDFEDE34}" name="TO (30 Character Max)" dataDxfId="1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tabSelected="1" zoomScaleNormal="100" workbookViewId="0">
      <selection activeCell="C39" sqref="C39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75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85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81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83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84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82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51</v>
      </c>
      <c r="B21" s="1" t="s">
        <v>52</v>
      </c>
      <c r="C21" s="8" t="s">
        <v>60</v>
      </c>
      <c r="D21" s="8" t="s">
        <v>61</v>
      </c>
      <c r="E21" s="1" t="s">
        <v>53</v>
      </c>
      <c r="F21" s="1" t="s">
        <v>54</v>
      </c>
      <c r="G21" s="1" t="s">
        <v>80</v>
      </c>
      <c r="H21" s="1" t="s">
        <v>55</v>
      </c>
      <c r="I21" s="1" t="s">
        <v>56</v>
      </c>
      <c r="J21" s="1" t="s">
        <v>57</v>
      </c>
      <c r="K21" s="1" t="s">
        <v>58</v>
      </c>
      <c r="L21" s="1" t="s">
        <v>78</v>
      </c>
      <c r="M21" s="1" t="s">
        <v>76</v>
      </c>
      <c r="N21" s="1" t="s">
        <v>77</v>
      </c>
    </row>
    <row r="22" spans="1:14" x14ac:dyDescent="0.2">
      <c r="A22" s="3" t="s">
        <v>7</v>
      </c>
      <c r="B22" s="3" t="s">
        <v>65</v>
      </c>
      <c r="C22" s="7">
        <f>IFERROR(VLOOKUP(Table2[[#This Row],[PACKAGE]],Sheet1!$G$2:$I$11,2,0),"-")</f>
        <v>337</v>
      </c>
      <c r="D22" s="9">
        <f>IFERROR(VLOOKUP(Table2[[#This Row],[PACKAGE]],Sheet1!$G$2:$I$11,3,0),"-")</f>
        <v>239.2</v>
      </c>
      <c r="E22" s="3" t="s">
        <v>0</v>
      </c>
      <c r="F22" s="3" t="s">
        <v>0</v>
      </c>
      <c r="G22" s="3" t="s">
        <v>0</v>
      </c>
      <c r="H22" s="3" t="s">
        <v>0</v>
      </c>
      <c r="I22" s="3" t="s">
        <v>0</v>
      </c>
      <c r="J22" s="3" t="s">
        <v>0</v>
      </c>
      <c r="K22" s="3" t="s">
        <v>0</v>
      </c>
      <c r="L22" s="3" t="s">
        <v>73</v>
      </c>
      <c r="M22" s="3" t="s">
        <v>0</v>
      </c>
      <c r="N22" s="3" t="s">
        <v>0</v>
      </c>
    </row>
    <row r="23" spans="1:14" x14ac:dyDescent="0.2">
      <c r="A23" s="3" t="s">
        <v>7</v>
      </c>
      <c r="B23" s="3" t="s">
        <v>79</v>
      </c>
      <c r="C23" s="7">
        <f>IFERROR(VLOOKUP(Table2[[#This Row],[PACKAGE]],Sheet1!$G$2:$I$11,2,0),"-")</f>
        <v>130</v>
      </c>
      <c r="D23" s="9">
        <f>IFERROR(VLOOKUP(Table2[[#This Row],[PACKAGE]],Sheet1!$G$2:$I$11,3,0),"-")</f>
        <v>95.2</v>
      </c>
      <c r="E23" s="3" t="s">
        <v>0</v>
      </c>
      <c r="F23" s="3" t="s">
        <v>0</v>
      </c>
      <c r="G23" s="3" t="s">
        <v>0</v>
      </c>
      <c r="H23" s="3" t="s">
        <v>0</v>
      </c>
      <c r="I23" s="3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3" t="s">
        <v>0</v>
      </c>
    </row>
    <row r="24" spans="1:14" x14ac:dyDescent="0.2">
      <c r="C24" s="7" t="str">
        <f>IFERROR(VLOOKUP(Table2[[#This Row],[PACKAGE]],Sheet1!$G$2:$I$11,2,0),"-")</f>
        <v>-</v>
      </c>
      <c r="D24" s="9" t="str">
        <f>IFERROR(VLOOKUP(Table2[[#This Row],[PACKAGE]],Sheet1!$G$2:$I$11,3,0),"-")</f>
        <v>-</v>
      </c>
    </row>
    <row r="25" spans="1:14" x14ac:dyDescent="0.2">
      <c r="C25" s="7" t="str">
        <f>IFERROR(VLOOKUP(Table2[[#This Row],[PACKAGE]],Sheet1!$G$2:$I$11,2,0),"-")</f>
        <v>-</v>
      </c>
      <c r="D25" s="9" t="str">
        <f>IFERROR(VLOOKUP(Table2[[#This Row],[PACKAGE]],Sheet1!$G$2:$I$11,3,0),"-")</f>
        <v>-</v>
      </c>
    </row>
    <row r="26" spans="1:14" x14ac:dyDescent="0.2">
      <c r="C26" s="7" t="str">
        <f>IFERROR(VLOOKUP(Table2[[#This Row],[PACKAGE]],Sheet1!$G$2:$I$11,2,0),"-")</f>
        <v>-</v>
      </c>
      <c r="D26" s="9" t="str">
        <f>IFERROR(VLOOKUP(Table2[[#This Row],[PACKAGE]],Sheet1!$G$2:$I$11,3,0),"-")</f>
        <v>-</v>
      </c>
    </row>
    <row r="27" spans="1:14" x14ac:dyDescent="0.2">
      <c r="C27" s="7" t="str">
        <f>IFERROR(VLOOKUP(Table2[[#This Row],[PACKAGE]],Sheet1!$G$2:$I$11,2,0),"-")</f>
        <v>-</v>
      </c>
      <c r="D27" s="9" t="str">
        <f>IFERROR(VLOOKUP(Table2[[#This Row],[PACKAGE]],Sheet1!$G$2:$I$11,3,0),"-")</f>
        <v>-</v>
      </c>
    </row>
    <row r="28" spans="1:14" x14ac:dyDescent="0.2">
      <c r="C28" s="7" t="str">
        <f>IFERROR(VLOOKUP(Table2[[#This Row],[PACKAGE]],Sheet1!$G$2:$I$11,2,0),"-")</f>
        <v>-</v>
      </c>
      <c r="D28" s="9" t="str">
        <f>IFERROR(VLOOKUP(Table2[[#This Row],[PACKAGE]],Sheet1!$G$2:$I$11,3,0),"-")</f>
        <v>-</v>
      </c>
    </row>
    <row r="29" spans="1:14" x14ac:dyDescent="0.2">
      <c r="C29" s="7" t="str">
        <f>IFERROR(VLOOKUP(Table2[[#This Row],[PACKAGE]],Sheet1!$G$2:$I$11,2,0),"-")</f>
        <v>-</v>
      </c>
      <c r="D29" s="9" t="str">
        <f>IFERROR(VLOOKUP(Table2[[#This Row],[PACKAGE]],Sheet1!$G$2:$I$11,3,0),"-")</f>
        <v>-</v>
      </c>
    </row>
    <row r="30" spans="1:14" x14ac:dyDescent="0.2">
      <c r="C30" s="7" t="str">
        <f>IFERROR(VLOOKUP(Table2[[#This Row],[PACKAGE]],Sheet1!$G$2:$I$11,2,0),"-")</f>
        <v>-</v>
      </c>
      <c r="D30" s="9" t="str">
        <f>IFERROR(VLOOKUP(Table2[[#This Row],[PACKAGE]],Sheet1!$G$2:$I$11,3,0),"-")</f>
        <v>-</v>
      </c>
    </row>
    <row r="31" spans="1:14" x14ac:dyDescent="0.2">
      <c r="C31" s="7" t="str">
        <f>IFERROR(VLOOKUP(Table2[[#This Row],[PACKAGE]],Sheet1!$G$2:$I$11,2,0),"-")</f>
        <v>-</v>
      </c>
      <c r="D31" s="9" t="str">
        <f>IFERROR(VLOOKUP(Table2[[#This Row],[PACKAGE]],Sheet1!$G$2:$I$11,3,0),"-")</f>
        <v>-</v>
      </c>
    </row>
    <row r="32" spans="1:14" x14ac:dyDescent="0.2">
      <c r="C32" s="7" t="str">
        <f>IFERROR(VLOOKUP(Table2[[#This Row],[PACKAGE]],Sheet1!$G$2:$I$11,2,0),"-")</f>
        <v>-</v>
      </c>
      <c r="D32" s="9" t="str">
        <f>IFERROR(VLOOKUP(Table2[[#This Row],[PACKAGE]],Sheet1!$G$2:$I$11,3,0),"-")</f>
        <v>-</v>
      </c>
    </row>
    <row r="33" spans="3:4" x14ac:dyDescent="0.2">
      <c r="C33" s="7" t="str">
        <f>IFERROR(VLOOKUP(Table2[[#This Row],[PACKAGE]],Sheet1!$G$2:$I$11,2,0),"-")</f>
        <v>-</v>
      </c>
      <c r="D33" s="9" t="str">
        <f>IFERROR(VLOOKUP(Table2[[#This Row],[PACKAGE]],Sheet1!$G$2:$I$11,3,0),"-")</f>
        <v>-</v>
      </c>
    </row>
    <row r="34" spans="3:4" x14ac:dyDescent="0.2">
      <c r="C34" s="7" t="str">
        <f>IFERROR(VLOOKUP(Table2[[#This Row],[PACKAGE]],Sheet1!$G$2:$I$11,2,0),"-")</f>
        <v>-</v>
      </c>
      <c r="D34" s="9" t="str">
        <f>IFERROR(VLOOKUP(Table2[[#This Row],[PACKAGE]],Sheet1!$G$2:$I$11,3,0),"-")</f>
        <v>-</v>
      </c>
    </row>
    <row r="35" spans="3:4" x14ac:dyDescent="0.2">
      <c r="C35" s="7" t="str">
        <f>IFERROR(VLOOKUP(Table2[[#This Row],[PACKAGE]],Sheet1!$G$2:$I$11,2,0),"-")</f>
        <v>-</v>
      </c>
      <c r="D35" s="9" t="str">
        <f>IFERROR(VLOOKUP(Table2[[#This Row],[PACKAGE]],Sheet1!$G$2:$I$11,3,0),"-")</f>
        <v>-</v>
      </c>
    </row>
    <row r="36" spans="3:4" x14ac:dyDescent="0.2">
      <c r="C36" s="7" t="str">
        <f>IFERROR(VLOOKUP(Table2[[#This Row],[PACKAGE]],Sheet1!$G$2:$I$11,2,0),"-")</f>
        <v>-</v>
      </c>
      <c r="D36" s="9" t="str">
        <f>IFERROR(VLOOKUP(Table2[[#This Row],[PACKAGE]],Sheet1!$G$2:$I$11,3,0),"-")</f>
        <v>-</v>
      </c>
    </row>
    <row r="37" spans="3:4" x14ac:dyDescent="0.2">
      <c r="C37" s="7" t="str">
        <f>IFERROR(VLOOKUP(Table2[[#This Row],[PACKAGE]],Sheet1!$G$2:$I$11,2,0),"-")</f>
        <v>-</v>
      </c>
      <c r="D37" s="9" t="str">
        <f>IFERROR(VLOOKUP(Table2[[#This Row],[PACKAGE]],Sheet1!$G$2:$I$11,3,0),"-")</f>
        <v>-</v>
      </c>
    </row>
    <row r="38" spans="3:4" x14ac:dyDescent="0.2">
      <c r="C38" s="7" t="str">
        <f>IFERROR(VLOOKUP(Table2[[#This Row],[PACKAGE]],Sheet1!$G$2:$I$11,2,0),"-")</f>
        <v>-</v>
      </c>
      <c r="D38" s="9" t="str">
        <f>IFERROR(VLOOKUP(Table2[[#This Row],[PACKAGE]],Sheet1!$G$2:$I$11,3,0),"-")</f>
        <v>-</v>
      </c>
    </row>
    <row r="39" spans="3:4" x14ac:dyDescent="0.2">
      <c r="C39" s="7" t="str">
        <f>IFERROR(VLOOKUP(Table2[[#This Row],[PACKAGE]],Sheet1!$G$2:$I$11,2,0),"-")</f>
        <v>-</v>
      </c>
      <c r="D39" s="9" t="str">
        <f>IFERROR(VLOOKUP(Table2[[#This Row],[PACKAGE]],Sheet1!$G$2:$I$11,3,0),"-")</f>
        <v>-</v>
      </c>
    </row>
    <row r="40" spans="3:4" x14ac:dyDescent="0.2">
      <c r="C40" s="7" t="str">
        <f>IFERROR(VLOOKUP(Table2[[#This Row],[PACKAGE]],Sheet1!$G$2:$I$11,2,0),"-")</f>
        <v>-</v>
      </c>
      <c r="D40" s="9" t="str">
        <f>IFERROR(VLOOKUP(Table2[[#This Row],[PACKAGE]],Sheet1!$G$2:$I$11,3,0),"-")</f>
        <v>-</v>
      </c>
    </row>
    <row r="41" spans="3:4" x14ac:dyDescent="0.2">
      <c r="C41" s="7" t="str">
        <f>IFERROR(VLOOKUP(Table2[[#This Row],[PACKAGE]],Sheet1!$G$2:$I$11,2,0),"-")</f>
        <v>-</v>
      </c>
      <c r="D41" s="9" t="str">
        <f>IFERROR(VLOOKUP(Table2[[#This Row],[PACKAGE]],Sheet1!$G$2:$I$11,3,0),"-")</f>
        <v>-</v>
      </c>
    </row>
    <row r="42" spans="3:4" x14ac:dyDescent="0.2">
      <c r="C42" s="7" t="str">
        <f>IFERROR(VLOOKUP(Table2[[#This Row],[PACKAGE]],Sheet1!$G$2:$I$11,2,0),"-")</f>
        <v>-</v>
      </c>
      <c r="D42" s="9" t="str">
        <f>IFERROR(VLOOKUP(Table2[[#This Row],[PACKAGE]],Sheet1!$G$2:$I$11,3,0),"-")</f>
        <v>-</v>
      </c>
    </row>
    <row r="43" spans="3:4" x14ac:dyDescent="0.2">
      <c r="C43" s="7" t="str">
        <f>IFERROR(VLOOKUP(Table2[[#This Row],[PACKAGE]],Sheet1!$G$2:$I$11,2,0),"-")</f>
        <v>-</v>
      </c>
      <c r="D43" s="9" t="str">
        <f>IFERROR(VLOOKUP(Table2[[#This Row],[PACKAGE]],Sheet1!$G$2:$I$11,3,0),"-")</f>
        <v>-</v>
      </c>
    </row>
    <row r="44" spans="3:4" x14ac:dyDescent="0.2">
      <c r="C44" s="7" t="str">
        <f>IFERROR(VLOOKUP(Table2[[#This Row],[PACKAGE]],Sheet1!$G$2:$I$11,2,0),"-")</f>
        <v>-</v>
      </c>
      <c r="D44" s="9" t="str">
        <f>IFERROR(VLOOKUP(Table2[[#This Row],[PACKAGE]],Sheet1!$G$2:$I$11,3,0),"-")</f>
        <v>-</v>
      </c>
    </row>
    <row r="45" spans="3:4" x14ac:dyDescent="0.2">
      <c r="C45" s="7" t="str">
        <f>IFERROR(VLOOKUP(Table2[[#This Row],[PACKAGE]],Sheet1!$G$2:$I$11,2,0),"-")</f>
        <v>-</v>
      </c>
      <c r="D45" s="9" t="str">
        <f>IFERROR(VLOOKUP(Table2[[#This Row],[PACKAGE]],Sheet1!$G$2:$I$11,3,0),"-")</f>
        <v>-</v>
      </c>
    </row>
    <row r="46" spans="3:4" x14ac:dyDescent="0.2">
      <c r="C46" s="7" t="str">
        <f>IFERROR(VLOOKUP(Table2[[#This Row],[PACKAGE]],Sheet1!$G$2:$I$11,2,0),"-")</f>
        <v>-</v>
      </c>
      <c r="D46" s="9" t="str">
        <f>IFERROR(VLOOKUP(Table2[[#This Row],[PACKAGE]],Sheet1!$G$2:$I$11,3,0),"-")</f>
        <v>-</v>
      </c>
    </row>
    <row r="47" spans="3:4" x14ac:dyDescent="0.2">
      <c r="C47" s="7" t="str">
        <f>IFERROR(VLOOKUP(Table2[[#This Row],[PACKAGE]],Sheet1!$G$2:$I$11,2,0),"-")</f>
        <v>-</v>
      </c>
      <c r="D47" s="9" t="str">
        <f>IFERROR(VLOOKUP(Table2[[#This Row],[PACKAGE]],Sheet1!$G$2:$I$11,3,0),"-")</f>
        <v>-</v>
      </c>
    </row>
    <row r="48" spans="3:4" x14ac:dyDescent="0.2">
      <c r="C48" s="7" t="str">
        <f>IFERROR(VLOOKUP(Table2[[#This Row],[PACKAGE]],Sheet1!$G$2:$I$11,2,0),"-")</f>
        <v>-</v>
      </c>
      <c r="D48" s="9" t="str">
        <f>IFERROR(VLOOKUP(Table2[[#This Row],[PACKAGE]],Sheet1!$G$2:$I$11,3,0),"-")</f>
        <v>-</v>
      </c>
    </row>
    <row r="49" spans="3:4" x14ac:dyDescent="0.2">
      <c r="C49" s="7" t="str">
        <f>IFERROR(VLOOKUP(Table2[[#This Row],[PACKAGE]],Sheet1!$G$2:$I$11,2,0),"-")</f>
        <v>-</v>
      </c>
      <c r="D49" s="9" t="str">
        <f>IFERROR(VLOOKUP(Table2[[#This Row],[PACKAGE]],Sheet1!$G$2:$I$11,3,0),"-")</f>
        <v>-</v>
      </c>
    </row>
    <row r="50" spans="3:4" x14ac:dyDescent="0.2">
      <c r="C50" s="7" t="str">
        <f>IFERROR(VLOOKUP(Table2[[#This Row],[PACKAGE]],Sheet1!$G$2:$I$11,2,0),"-")</f>
        <v>-</v>
      </c>
      <c r="D50" s="9" t="str">
        <f>IFERROR(VLOOKUP(Table2[[#This Row],[PACKAGE]],Sheet1!$G$2:$I$11,3,0),"-")</f>
        <v>-</v>
      </c>
    </row>
    <row r="51" spans="3:4" x14ac:dyDescent="0.2">
      <c r="C51" s="7" t="str">
        <f>IFERROR(VLOOKUP(Table2[[#This Row],[PACKAGE]],Sheet1!$G$2:$I$11,2,0),"-")</f>
        <v>-</v>
      </c>
      <c r="D51" s="9" t="str">
        <f>IFERROR(VLOOKUP(Table2[[#This Row],[PACKAGE]],Sheet1!$G$2:$I$11,3,0),"-")</f>
        <v>-</v>
      </c>
    </row>
    <row r="52" spans="3:4" x14ac:dyDescent="0.2">
      <c r="C52" s="7" t="str">
        <f>IFERROR(VLOOKUP(Table2[[#This Row],[PACKAGE]],Sheet1!$G$2:$I$11,2,0),"-")</f>
        <v>-</v>
      </c>
      <c r="D52" s="9" t="str">
        <f>IFERROR(VLOOKUP(Table2[[#This Row],[PACKAGE]],Sheet1!$G$2:$I$11,3,0),"-")</f>
        <v>-</v>
      </c>
    </row>
    <row r="53" spans="3:4" x14ac:dyDescent="0.2">
      <c r="C53" s="7" t="str">
        <f>IFERROR(VLOOKUP(Table2[[#This Row],[PACKAGE]],Sheet1!$G$2:$I$11,2,0),"-")</f>
        <v>-</v>
      </c>
      <c r="D53" s="9" t="str">
        <f>IFERROR(VLOOKUP(Table2[[#This Row],[PACKAGE]],Sheet1!$G$2:$I$11,3,0),"-")</f>
        <v>-</v>
      </c>
    </row>
    <row r="54" spans="3:4" x14ac:dyDescent="0.2">
      <c r="C54" s="7" t="str">
        <f>IFERROR(VLOOKUP(Table2[[#This Row],[PACKAGE]],Sheet1!$G$2:$I$11,2,0),"-")</f>
        <v>-</v>
      </c>
      <c r="D54" s="9" t="str">
        <f>IFERROR(VLOOKUP(Table2[[#This Row],[PACKAGE]],Sheet1!$G$2:$I$11,3,0),"-")</f>
        <v>-</v>
      </c>
    </row>
    <row r="55" spans="3:4" x14ac:dyDescent="0.2">
      <c r="C55" s="7" t="str">
        <f>IFERROR(VLOOKUP(Table2[[#This Row],[PACKAGE]],Sheet1!$G$2:$I$11,2,0),"-")</f>
        <v>-</v>
      </c>
      <c r="D55" s="9" t="str">
        <f>IFERROR(VLOOKUP(Table2[[#This Row],[PACKAGE]],Sheet1!$G$2:$I$11,3,0),"-")</f>
        <v>-</v>
      </c>
    </row>
    <row r="56" spans="3:4" x14ac:dyDescent="0.2">
      <c r="C56" s="7" t="str">
        <f>IFERROR(VLOOKUP(Table2[[#This Row],[PACKAGE]],Sheet1!$G$2:$I$11,2,0),"-")</f>
        <v>-</v>
      </c>
      <c r="D56" s="9" t="str">
        <f>IFERROR(VLOOKUP(Table2[[#This Row],[PACKAGE]],Sheet1!$G$2:$I$11,3,0),"-")</f>
        <v>-</v>
      </c>
    </row>
    <row r="57" spans="3:4" x14ac:dyDescent="0.2">
      <c r="C57" s="7" t="str">
        <f>IFERROR(VLOOKUP(Table2[[#This Row],[PACKAGE]],Sheet1!$G$2:$I$11,2,0),"-")</f>
        <v>-</v>
      </c>
      <c r="D57" s="9" t="str">
        <f>IFERROR(VLOOKUP(Table2[[#This Row],[PACKAGE]],Sheet1!$G$2:$I$11,3,0),"-")</f>
        <v>-</v>
      </c>
    </row>
    <row r="58" spans="3:4" x14ac:dyDescent="0.2">
      <c r="C58" s="7" t="str">
        <f>IFERROR(VLOOKUP(Table2[[#This Row],[PACKAGE]],Sheet1!$G$2:$I$11,2,0),"-")</f>
        <v>-</v>
      </c>
      <c r="D58" s="9" t="str">
        <f>IFERROR(VLOOKUP(Table2[[#This Row],[PACKAGE]],Sheet1!$G$2:$I$11,3,0),"-")</f>
        <v>-</v>
      </c>
    </row>
    <row r="59" spans="3:4" x14ac:dyDescent="0.2">
      <c r="C59" s="7" t="str">
        <f>IFERROR(VLOOKUP(Table2[[#This Row],[PACKAGE]],Sheet1!$G$2:$I$11,2,0),"-")</f>
        <v>-</v>
      </c>
      <c r="D59" s="9" t="str">
        <f>IFERROR(VLOOKUP(Table2[[#This Row],[PACKAGE]],Sheet1!$G$2:$I$11,3,0),"-")</f>
        <v>-</v>
      </c>
    </row>
    <row r="60" spans="3:4" x14ac:dyDescent="0.2">
      <c r="C60" s="7" t="str">
        <f>IFERROR(VLOOKUP(Table2[[#This Row],[PACKAGE]],Sheet1!$G$2:$I$11,2,0),"-")</f>
        <v>-</v>
      </c>
      <c r="D60" s="9" t="str">
        <f>IFERROR(VLOOKUP(Table2[[#This Row],[PACKAGE]],Sheet1!$G$2:$I$11,3,0),"-")</f>
        <v>-</v>
      </c>
    </row>
    <row r="61" spans="3:4" x14ac:dyDescent="0.2">
      <c r="C61" s="7" t="str">
        <f>IFERROR(VLOOKUP(Table2[[#This Row],[PACKAGE]],Sheet1!$G$2:$I$11,2,0),"-")</f>
        <v>-</v>
      </c>
      <c r="D61" s="9" t="str">
        <f>IFERROR(VLOOKUP(Table2[[#This Row],[PACKAGE]],Sheet1!$G$2:$I$11,3,0),"-")</f>
        <v>-</v>
      </c>
    </row>
    <row r="62" spans="3:4" x14ac:dyDescent="0.2">
      <c r="C62" s="7" t="str">
        <f>IFERROR(VLOOKUP(Table2[[#This Row],[PACKAGE]],Sheet1!$G$2:$I$11,2,0),"-")</f>
        <v>-</v>
      </c>
      <c r="D62" s="9" t="str">
        <f>IFERROR(VLOOKUP(Table2[[#This Row],[PACKAGE]],Sheet1!$G$2:$I$11,3,0),"-")</f>
        <v>-</v>
      </c>
    </row>
    <row r="63" spans="3:4" x14ac:dyDescent="0.2">
      <c r="C63" s="7" t="str">
        <f>IFERROR(VLOOKUP(Table2[[#This Row],[PACKAGE]],Sheet1!$G$2:$I$11,2,0),"-")</f>
        <v>-</v>
      </c>
      <c r="D63" s="9" t="str">
        <f>IFERROR(VLOOKUP(Table2[[#This Row],[PACKAGE]],Sheet1!$G$2:$I$11,3,0),"-")</f>
        <v>-</v>
      </c>
    </row>
    <row r="64" spans="3:4" x14ac:dyDescent="0.2">
      <c r="C64" s="7" t="str">
        <f>IFERROR(VLOOKUP(Table2[[#This Row],[PACKAGE]],Sheet1!$G$2:$I$11,2,0),"-")</f>
        <v>-</v>
      </c>
      <c r="D64" s="9" t="str">
        <f>IFERROR(VLOOKUP(Table2[[#This Row],[PACKAGE]],Sheet1!$G$2:$I$11,3,0),"-")</f>
        <v>-</v>
      </c>
    </row>
    <row r="65" spans="3:4" x14ac:dyDescent="0.2">
      <c r="C65" s="7" t="str">
        <f>IFERROR(VLOOKUP(Table2[[#This Row],[PACKAGE]],Sheet1!$G$2:$I$11,2,0),"-")</f>
        <v>-</v>
      </c>
      <c r="D65" s="9" t="str">
        <f>IFERROR(VLOOKUP(Table2[[#This Row],[PACKAGE]],Sheet1!$G$2:$I$11,3,0),"-")</f>
        <v>-</v>
      </c>
    </row>
    <row r="66" spans="3:4" x14ac:dyDescent="0.2">
      <c r="C66" s="7" t="str">
        <f>IFERROR(VLOOKUP(Table2[[#This Row],[PACKAGE]],Sheet1!$G$2:$I$11,2,0),"-")</f>
        <v>-</v>
      </c>
      <c r="D66" s="9" t="str">
        <f>IFERROR(VLOOKUP(Table2[[#This Row],[PACKAGE]],Sheet1!$G$2:$I$11,3,0),"-")</f>
        <v>-</v>
      </c>
    </row>
    <row r="67" spans="3:4" x14ac:dyDescent="0.2">
      <c r="C67" s="7" t="str">
        <f>IFERROR(VLOOKUP(Table2[[#This Row],[PACKAGE]],Sheet1!$G$2:$I$11,2,0),"-")</f>
        <v>-</v>
      </c>
      <c r="D67" s="9" t="str">
        <f>IFERROR(VLOOKUP(Table2[[#This Row],[PACKAGE]],Sheet1!$G$2:$I$11,3,0),"-")</f>
        <v>-</v>
      </c>
    </row>
    <row r="68" spans="3:4" x14ac:dyDescent="0.2">
      <c r="C68" s="7" t="str">
        <f>IFERROR(VLOOKUP(Table2[[#This Row],[PACKAGE]],Sheet1!$G$2:$I$11,2,0),"-")</f>
        <v>-</v>
      </c>
      <c r="D68" s="9" t="str">
        <f>IFERROR(VLOOKUP(Table2[[#This Row],[PACKAGE]],Sheet1!$G$2:$I$11,3,0),"-")</f>
        <v>-</v>
      </c>
    </row>
    <row r="69" spans="3:4" x14ac:dyDescent="0.2">
      <c r="C69" s="7" t="str">
        <f>IFERROR(VLOOKUP(Table2[[#This Row],[PACKAGE]],Sheet1!$G$2:$I$11,2,0),"-")</f>
        <v>-</v>
      </c>
      <c r="D69" s="9" t="str">
        <f>IFERROR(VLOOKUP(Table2[[#This Row],[PACKAGE]],Sheet1!$G$2:$I$11,3,0),"-")</f>
        <v>-</v>
      </c>
    </row>
    <row r="70" spans="3:4" x14ac:dyDescent="0.2">
      <c r="D70" s="9">
        <f>SUBTOTAL(109,Table2[HOLIDAY PRICE])</f>
        <v>334.4</v>
      </c>
    </row>
  </sheetData>
  <mergeCells count="4">
    <mergeCell ref="A2:C2"/>
    <mergeCell ref="A12:C13"/>
    <mergeCell ref="A16:N16"/>
    <mergeCell ref="A15:N15"/>
  </mergeCells>
  <phoneticPr fontId="2" type="noConversion"/>
  <dataValidations count="1">
    <dataValidation type="list" allowBlank="1" showInputMessage="1" showErrorMessage="1" sqref="B22:B69" xr:uid="{40DBB89D-D1AC-4232-9A65-5C9D3FE0A484}">
      <formula1>"Holiday Special,Red Wine Lover, White Wine Lover, Sparkling Lover, Swing &amp; Sip, Wine Enthusiast, Wine &amp; Spa, A Sparkling Toast, Super Host, Sparkling Celebration"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37572B-F044-420A-87B4-32286A628240}">
          <x14:formula1>
            <xm:f>Sheet1!$B$2:$B$56</xm:f>
          </x14:formula1>
          <xm:sqref>A22:A69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97BF-C88D-BE46-B23B-6B64EF61158A}">
  <dimension ref="A1"/>
  <sheetViews>
    <sheetView zoomScaleNormal="100" workbookViewId="0">
      <selection activeCell="C3" sqref="C3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H17" sqref="H17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50</v>
      </c>
    </row>
    <row r="2" spans="2:9" x14ac:dyDescent="0.2">
      <c r="B2" s="12" t="s">
        <v>46</v>
      </c>
      <c r="G2" s="12" t="s">
        <v>79</v>
      </c>
      <c r="H2" s="13">
        <v>130</v>
      </c>
      <c r="I2" s="13">
        <v>95.2</v>
      </c>
    </row>
    <row r="3" spans="2:9" x14ac:dyDescent="0.2">
      <c r="B3" s="12" t="s">
        <v>37</v>
      </c>
      <c r="G3" s="12" t="s">
        <v>62</v>
      </c>
      <c r="H3" s="13">
        <v>201</v>
      </c>
      <c r="I3" s="13">
        <v>159.19999999999999</v>
      </c>
    </row>
    <row r="4" spans="2:9" x14ac:dyDescent="0.2">
      <c r="B4" s="12" t="s">
        <v>7</v>
      </c>
      <c r="G4" s="12" t="s">
        <v>63</v>
      </c>
      <c r="H4" s="13">
        <v>170</v>
      </c>
      <c r="I4" s="13">
        <v>143.19999999999999</v>
      </c>
    </row>
    <row r="5" spans="2:9" x14ac:dyDescent="0.2">
      <c r="B5" s="12" t="s">
        <v>4</v>
      </c>
      <c r="G5" s="12" t="s">
        <v>64</v>
      </c>
      <c r="H5" s="13">
        <v>196</v>
      </c>
      <c r="I5" s="13">
        <v>151.19999999999999</v>
      </c>
    </row>
    <row r="6" spans="2:9" x14ac:dyDescent="0.2">
      <c r="B6" s="12" t="s">
        <v>7</v>
      </c>
      <c r="G6" s="12" t="s">
        <v>65</v>
      </c>
      <c r="H6" s="13">
        <v>337</v>
      </c>
      <c r="I6" s="13">
        <v>239.2</v>
      </c>
    </row>
    <row r="7" spans="2:9" x14ac:dyDescent="0.2">
      <c r="B7" s="12" t="s">
        <v>45</v>
      </c>
      <c r="G7" s="12" t="s">
        <v>66</v>
      </c>
      <c r="H7" s="13">
        <v>331</v>
      </c>
      <c r="I7" s="13">
        <v>239.2</v>
      </c>
    </row>
    <row r="8" spans="2:9" x14ac:dyDescent="0.2">
      <c r="B8" s="12" t="s">
        <v>12</v>
      </c>
      <c r="G8" s="12" t="s">
        <v>67</v>
      </c>
      <c r="H8" s="13">
        <v>351</v>
      </c>
      <c r="I8" s="13">
        <v>247.2</v>
      </c>
    </row>
    <row r="9" spans="2:9" x14ac:dyDescent="0.2">
      <c r="B9" s="12" t="s">
        <v>40</v>
      </c>
      <c r="G9" s="12" t="s">
        <v>68</v>
      </c>
      <c r="H9" s="13">
        <v>291</v>
      </c>
      <c r="I9" s="13">
        <v>239.2</v>
      </c>
    </row>
    <row r="10" spans="2:9" x14ac:dyDescent="0.2">
      <c r="B10" s="12" t="s">
        <v>42</v>
      </c>
      <c r="G10" s="12" t="s">
        <v>69</v>
      </c>
      <c r="H10" s="13">
        <v>588</v>
      </c>
      <c r="I10" s="13">
        <v>391.2</v>
      </c>
    </row>
    <row r="11" spans="2:9" x14ac:dyDescent="0.2">
      <c r="B11" s="12" t="s">
        <v>44</v>
      </c>
      <c r="G11" s="12" t="s">
        <v>70</v>
      </c>
      <c r="H11" s="13">
        <v>578</v>
      </c>
      <c r="I11" s="13">
        <v>391.2</v>
      </c>
    </row>
    <row r="12" spans="2:9" x14ac:dyDescent="0.2">
      <c r="B12" s="12" t="s">
        <v>43</v>
      </c>
    </row>
    <row r="13" spans="2:9" x14ac:dyDescent="0.2">
      <c r="B13" s="12" t="s">
        <v>13</v>
      </c>
    </row>
    <row r="14" spans="2:9" x14ac:dyDescent="0.2">
      <c r="B14" s="12" t="s">
        <v>3</v>
      </c>
    </row>
    <row r="15" spans="2:9" x14ac:dyDescent="0.2">
      <c r="B15" s="12" t="s">
        <v>10</v>
      </c>
    </row>
    <row r="16" spans="2:9" x14ac:dyDescent="0.2">
      <c r="B16" s="12" t="s">
        <v>41</v>
      </c>
    </row>
    <row r="17" spans="2:2" x14ac:dyDescent="0.2">
      <c r="B17" s="12" t="s">
        <v>5</v>
      </c>
    </row>
    <row r="18" spans="2:2" x14ac:dyDescent="0.2">
      <c r="B18" s="12" t="s">
        <v>29</v>
      </c>
    </row>
    <row r="19" spans="2:2" x14ac:dyDescent="0.2">
      <c r="B19" s="12" t="s">
        <v>22</v>
      </c>
    </row>
    <row r="20" spans="2:2" x14ac:dyDescent="0.2">
      <c r="B20" s="12" t="s">
        <v>72</v>
      </c>
    </row>
    <row r="21" spans="2:2" x14ac:dyDescent="0.2">
      <c r="B21" s="12" t="s">
        <v>26</v>
      </c>
    </row>
    <row r="22" spans="2:2" x14ac:dyDescent="0.2">
      <c r="B22" s="12" t="s">
        <v>38</v>
      </c>
    </row>
    <row r="23" spans="2:2" x14ac:dyDescent="0.2">
      <c r="B23" s="12" t="s">
        <v>9</v>
      </c>
    </row>
    <row r="24" spans="2:2" x14ac:dyDescent="0.2">
      <c r="B24" s="12" t="s">
        <v>32</v>
      </c>
    </row>
    <row r="25" spans="2:2" x14ac:dyDescent="0.2">
      <c r="B25" s="12" t="s">
        <v>25</v>
      </c>
    </row>
    <row r="26" spans="2:2" x14ac:dyDescent="0.2">
      <c r="B26" s="12" t="s">
        <v>1</v>
      </c>
    </row>
    <row r="27" spans="2:2" x14ac:dyDescent="0.2">
      <c r="B27" s="12" t="s">
        <v>14</v>
      </c>
    </row>
    <row r="28" spans="2:2" x14ac:dyDescent="0.2">
      <c r="B28" s="12" t="s">
        <v>20</v>
      </c>
    </row>
    <row r="29" spans="2:2" x14ac:dyDescent="0.2">
      <c r="B29" s="12" t="s">
        <v>34</v>
      </c>
    </row>
    <row r="30" spans="2:2" x14ac:dyDescent="0.2">
      <c r="B30" s="12" t="s">
        <v>21</v>
      </c>
    </row>
    <row r="31" spans="2:2" x14ac:dyDescent="0.2">
      <c r="B31" s="12" t="s">
        <v>6</v>
      </c>
    </row>
    <row r="32" spans="2:2" x14ac:dyDescent="0.2">
      <c r="B32" s="12" t="s">
        <v>71</v>
      </c>
    </row>
    <row r="33" spans="2:2" x14ac:dyDescent="0.2">
      <c r="B33" s="12" t="s">
        <v>16</v>
      </c>
    </row>
    <row r="34" spans="2:2" x14ac:dyDescent="0.2">
      <c r="B34" s="12" t="s">
        <v>17</v>
      </c>
    </row>
    <row r="35" spans="2:2" x14ac:dyDescent="0.2">
      <c r="B35" s="12" t="s">
        <v>49</v>
      </c>
    </row>
    <row r="36" spans="2:2" x14ac:dyDescent="0.2">
      <c r="B36" s="12" t="s">
        <v>18</v>
      </c>
    </row>
    <row r="37" spans="2:2" x14ac:dyDescent="0.2">
      <c r="B37" s="12" t="s">
        <v>48</v>
      </c>
    </row>
    <row r="38" spans="2:2" x14ac:dyDescent="0.2">
      <c r="B38" s="12" t="s">
        <v>19</v>
      </c>
    </row>
    <row r="39" spans="2:2" x14ac:dyDescent="0.2">
      <c r="B39" s="12" t="s">
        <v>35</v>
      </c>
    </row>
    <row r="40" spans="2:2" x14ac:dyDescent="0.2">
      <c r="B40" s="12" t="s">
        <v>31</v>
      </c>
    </row>
    <row r="41" spans="2:2" x14ac:dyDescent="0.2">
      <c r="B41" s="12" t="s">
        <v>8</v>
      </c>
    </row>
    <row r="42" spans="2:2" x14ac:dyDescent="0.2">
      <c r="B42" s="12" t="s">
        <v>2</v>
      </c>
    </row>
    <row r="43" spans="2:2" x14ac:dyDescent="0.2">
      <c r="B43" s="12" t="s">
        <v>24</v>
      </c>
    </row>
    <row r="44" spans="2:2" x14ac:dyDescent="0.2">
      <c r="B44" s="12" t="s">
        <v>28</v>
      </c>
    </row>
    <row r="45" spans="2:2" x14ac:dyDescent="0.2">
      <c r="B45" s="12" t="s">
        <v>30</v>
      </c>
    </row>
    <row r="46" spans="2:2" x14ac:dyDescent="0.2">
      <c r="B46" s="12" t="s">
        <v>15</v>
      </c>
    </row>
    <row r="47" spans="2:2" x14ac:dyDescent="0.2">
      <c r="B47" s="12" t="s">
        <v>23</v>
      </c>
    </row>
    <row r="48" spans="2:2" x14ac:dyDescent="0.2">
      <c r="B48" s="12" t="s">
        <v>33</v>
      </c>
    </row>
    <row r="49" spans="2:2" x14ac:dyDescent="0.2">
      <c r="B49" s="12" t="s">
        <v>11</v>
      </c>
    </row>
    <row r="50" spans="2:2" x14ac:dyDescent="0.2">
      <c r="B50" s="12" t="s">
        <v>59</v>
      </c>
    </row>
    <row r="51" spans="2:2" x14ac:dyDescent="0.2">
      <c r="B51" s="12" t="s">
        <v>47</v>
      </c>
    </row>
    <row r="52" spans="2:2" x14ac:dyDescent="0.2">
      <c r="B52" s="12" t="s">
        <v>27</v>
      </c>
    </row>
    <row r="53" spans="2:2" x14ac:dyDescent="0.2">
      <c r="B53" s="12" t="s">
        <v>39</v>
      </c>
    </row>
    <row r="54" spans="2:2" x14ac:dyDescent="0.2">
      <c r="B54" s="12" t="s">
        <v>36</v>
      </c>
    </row>
    <row r="55" spans="2:2" x14ac:dyDescent="0.2">
      <c r="B55" s="12" t="s">
        <v>74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Recipients</vt:lpstr>
      <vt:lpstr>Package Details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Portillo</dc:creator>
  <cp:lastModifiedBy>Lisa Struck</cp:lastModifiedBy>
  <dcterms:created xsi:type="dcterms:W3CDTF">2022-10-20T21:28:54Z</dcterms:created>
  <dcterms:modified xsi:type="dcterms:W3CDTF">2023-10-20T09:05:24Z</dcterms:modified>
</cp:coreProperties>
</file>